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8_{776C4281-13B4-4C88-8D34-4D1751446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ENERO - JUNIO 2022" sheetId="7" r:id="rId1"/>
  </sheets>
  <definedNames>
    <definedName name="_xlnm.Print_Titles" localSheetId="0">'EJECUCION ENERO - JUNIO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7" l="1"/>
  <c r="K12" i="7"/>
  <c r="K13" i="7"/>
  <c r="K14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4" i="7"/>
  <c r="K75" i="7"/>
  <c r="K76" i="7"/>
  <c r="K77" i="7"/>
  <c r="K78" i="7"/>
  <c r="K79" i="7"/>
  <c r="K80" i="7"/>
  <c r="K81" i="7"/>
  <c r="K82" i="7"/>
  <c r="K83" i="7"/>
  <c r="K84" i="7"/>
  <c r="K85" i="7"/>
  <c r="K10" i="7"/>
  <c r="K9" i="7"/>
  <c r="H73" i="7"/>
  <c r="I73" i="7"/>
  <c r="G51" i="7"/>
  <c r="H51" i="7"/>
  <c r="I51" i="7"/>
  <c r="J51" i="7"/>
  <c r="G35" i="7"/>
  <c r="H35" i="7"/>
  <c r="I35" i="7"/>
  <c r="J35" i="7"/>
  <c r="I25" i="7"/>
  <c r="J25" i="7"/>
  <c r="J15" i="7"/>
  <c r="K15" i="7" s="1"/>
  <c r="I15" i="7"/>
  <c r="H15" i="7"/>
  <c r="G15" i="7"/>
  <c r="F15" i="7"/>
  <c r="G9" i="7"/>
  <c r="H9" i="7"/>
  <c r="I9" i="7"/>
  <c r="J9" i="7"/>
  <c r="J73" i="7" l="1"/>
  <c r="I86" i="7"/>
  <c r="J86" i="7" l="1"/>
  <c r="K86" i="7" s="1"/>
  <c r="K73" i="7"/>
  <c r="F82" i="7"/>
  <c r="E82" i="7"/>
  <c r="D82" i="7"/>
  <c r="C82" i="7"/>
  <c r="F79" i="7"/>
  <c r="E79" i="7"/>
  <c r="D79" i="7"/>
  <c r="C79" i="7"/>
  <c r="F76" i="7"/>
  <c r="E76" i="7"/>
  <c r="D76" i="7"/>
  <c r="C76" i="7"/>
  <c r="F69" i="7"/>
  <c r="E69" i="7"/>
  <c r="D69" i="7"/>
  <c r="C69" i="7"/>
  <c r="F66" i="7"/>
  <c r="E66" i="7"/>
  <c r="D66" i="7"/>
  <c r="C66" i="7"/>
  <c r="H61" i="7"/>
  <c r="G61" i="7"/>
  <c r="F61" i="7"/>
  <c r="E61" i="7"/>
  <c r="D61" i="7"/>
  <c r="C61" i="7"/>
  <c r="F51" i="7"/>
  <c r="E51" i="7"/>
  <c r="D51" i="7"/>
  <c r="C51" i="7"/>
  <c r="F35" i="7"/>
  <c r="E35" i="7"/>
  <c r="D35" i="7"/>
  <c r="C35" i="7"/>
  <c r="H25" i="7"/>
  <c r="G25" i="7"/>
  <c r="F25" i="7"/>
  <c r="E25" i="7"/>
  <c r="D25" i="7"/>
  <c r="C25" i="7"/>
  <c r="E15" i="7"/>
  <c r="D15" i="7"/>
  <c r="C15" i="7"/>
  <c r="F9" i="7"/>
  <c r="E9" i="7"/>
  <c r="D9" i="7"/>
  <c r="C9" i="7"/>
  <c r="F73" i="7" l="1"/>
  <c r="F86" i="7" s="1"/>
  <c r="D73" i="7"/>
  <c r="D86" i="7" s="1"/>
  <c r="G73" i="7"/>
  <c r="G86" i="7" s="1"/>
  <c r="C73" i="7"/>
  <c r="C86" i="7" s="1"/>
  <c r="E73" i="7"/>
  <c r="H86" i="7" l="1"/>
  <c r="E86" i="7"/>
</calcChain>
</file>

<file path=xl/sharedStrings.xml><?xml version="1.0" encoding="utf-8"?>
<sst xmlns="http://schemas.openxmlformats.org/spreadsheetml/2006/main" count="105" uniqueCount="105">
  <si>
    <t>Ministerio de Hacienda</t>
  </si>
  <si>
    <t xml:space="preserve">Ejecución de Gastos y Aplicaciones Financieras </t>
  </si>
  <si>
    <t>Detalle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</si>
  <si>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</si>
  <si>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</si>
  <si>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</si>
  <si>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</si>
  <si>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</si>
  <si>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</si>
  <si>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</si>
  <si>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</si>
  <si>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</si>
  <si>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</si>
  <si>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</si>
  <si>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</si>
  <si>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</si>
  <si>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</si>
  <si>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</si>
  <si>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</si>
  <si>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</si>
  <si>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</si>
  <si>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</si>
  <si>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</si>
  <si>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</si>
  <si>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</si>
  <si>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</si>
  <si>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</si>
  <si>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</si>
  <si>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</si>
  <si>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</si>
  <si>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</si>
  <si>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</si>
  <si>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</si>
  <si>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</si>
  <si>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</si>
  <si>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</si>
  <si>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</si>
  <si>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</si>
  <si>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</si>
  <si>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</si>
  <si>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</si>
  <si>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</si>
  <si>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</si>
  <si>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</si>
  <si>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</si>
  <si>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</si>
  <si>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</si>
  <si>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</si>
  <si>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</si>
  <si>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</si>
  <si>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</si>
  <si>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</si>
  <si>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</si>
  <si>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</si>
  <si>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</si>
  <si>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</si>
  <si>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</si>
  <si>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</si>
  <si>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</si>
  <si>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</si>
  <si>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</si>
  <si>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</si>
  <si>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</si>
  <si>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</si>
  <si>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</si>
  <si>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</si>
  <si>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</si>
  <si>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</si>
  <si>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</si>
  <si>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</si>
  <si>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</si>
  <si>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</si>
  <si>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</si>
  <si>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</si>
  <si>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</si>
  <si>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</si>
  <si>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</si>
  <si>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</si>
  <si>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</si>
  <si>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</si>
  <si>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</si>
  <si>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JACOB ASCENCIÓN</t>
  </si>
  <si>
    <t>ENC. DEPTO. ADMINISTRATIVO Y FINANCIERO</t>
  </si>
  <si>
    <t>Presupuesto Inicial</t>
  </si>
  <si>
    <t>Modificaciones Presupestarias</t>
  </si>
  <si>
    <t xml:space="preserve"> -   </t>
  </si>
  <si>
    <t>Año 2022</t>
  </si>
  <si>
    <t>Olga L. Abreu</t>
  </si>
  <si>
    <t>Aux. de Contabilidad</t>
  </si>
  <si>
    <t>Carlos Martínez</t>
  </si>
  <si>
    <t xml:space="preserve"> Preparado por:</t>
  </si>
  <si>
    <t>Revisado por:</t>
  </si>
  <si>
    <t>Aprobado por:</t>
  </si>
  <si>
    <t>Marzo</t>
  </si>
  <si>
    <t>Abril</t>
  </si>
  <si>
    <t>Mayo</t>
  </si>
  <si>
    <t>DIRECCIÓN GENERAL DEL CATASTRO NACIONAL</t>
  </si>
  <si>
    <t>2.6.7 - ACTIVOS BIOLÓGICOS CULTIVABLES</t>
  </si>
  <si>
    <t>2.8 - ADQUISICIÓN DE ACTIVOS FINANCIEROS CON FINES DE POLÍTICA</t>
  </si>
  <si>
    <t>2.9.2 - INTERESES DE LA DEUDA PÚBLICA EXTERNA</t>
  </si>
  <si>
    <t>Enc. Div. Financiera</t>
  </si>
  <si>
    <t>Junio</t>
  </si>
  <si>
    <t>Fecha de registro: hasta el [30] de [06] del [2022]</t>
  </si>
  <si>
    <t>Fecha de imputación: hasta el [30] de [06] del [2022]</t>
  </si>
  <si>
    <t>En RD$118,309,849.11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</si>
</sst>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MT"/>
      <family val="2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110">
    <xf numFmtId="0" fontId="0" fillId="0" borderId="0" xfId="0"/>
    <xf numFmtId="0" fontId="5" fillId="0" borderId="0" xfId="2" applyFill="1" applyAlignment="1">
      <alignment wrapText="1"/>
    </xf>
    <xf numFmtId="43" fontId="8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0" fontId="10" fillId="0" borderId="0" xfId="2" applyFont="1" applyFill="1" applyAlignment="1">
      <alignment wrapText="1"/>
    </xf>
    <xf numFmtId="43" fontId="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wrapText="1"/>
    </xf>
    <xf numFmtId="0" fontId="11" fillId="0" borderId="0" xfId="2" applyFont="1" applyFill="1" applyAlignment="1">
      <alignment wrapText="1"/>
    </xf>
    <xf numFmtId="4" fontId="12" fillId="0" borderId="4" xfId="0" applyNumberFormat="1" applyFont="1" applyBorder="1" applyAlignment="1">
      <alignment horizontal="right" vertical="center" wrapText="1" shrinkToFit="1"/>
    </xf>
    <xf numFmtId="0" fontId="4" fillId="0" borderId="0" xfId="2" applyFont="1" applyFill="1" applyAlignment="1">
      <alignment wrapText="1"/>
    </xf>
    <xf numFmtId="43" fontId="10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wrapText="1"/>
    </xf>
    <xf numFmtId="43" fontId="3" fillId="0" borderId="0" xfId="3" applyFont="1" applyFill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43" fontId="11" fillId="0" borderId="4" xfId="1" applyFont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 shrinkToFit="1"/>
    </xf>
    <xf numFmtId="4" fontId="16" fillId="0" borderId="4" xfId="0" applyNumberFormat="1" applyFont="1" applyFill="1" applyBorder="1" applyAlignment="1">
      <alignment horizontal="right" shrinkToFit="1"/>
    </xf>
    <xf numFmtId="2" fontId="16" fillId="0" borderId="4" xfId="0" applyNumberFormat="1" applyFont="1" applyFill="1" applyBorder="1" applyAlignment="1">
      <alignment horizontal="right" shrinkToFit="1"/>
    </xf>
    <xf numFmtId="43" fontId="15" fillId="0" borderId="4" xfId="1" applyFont="1" applyFill="1" applyBorder="1" applyAlignment="1">
      <alignment horizontal="left"/>
    </xf>
    <xf numFmtId="43" fontId="10" fillId="0" borderId="4" xfId="1" applyFont="1" applyBorder="1" applyAlignment="1">
      <alignment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4" xfId="1" applyFont="1" applyBorder="1"/>
    <xf numFmtId="43" fontId="12" fillId="0" borderId="4" xfId="1" applyFont="1" applyBorder="1" applyAlignment="1">
      <alignment vertical="center" wrapText="1"/>
    </xf>
    <xf numFmtId="43" fontId="12" fillId="0" borderId="4" xfId="1" applyFont="1" applyBorder="1" applyAlignment="1">
      <alignment horizontal="center" vertical="center" wrapText="1"/>
    </xf>
    <xf numFmtId="43" fontId="3" fillId="0" borderId="9" xfId="3" applyFont="1" applyFill="1" applyBorder="1" applyAlignment="1">
      <alignment vertical="center" wrapText="1"/>
    </xf>
    <xf numFmtId="0" fontId="5" fillId="0" borderId="0" xfId="2" applyFont="1" applyFill="1" applyAlignment="1">
      <alignment wrapText="1"/>
    </xf>
    <xf numFmtId="43" fontId="10" fillId="0" borderId="4" xfId="3" applyFont="1" applyFill="1" applyBorder="1" applyAlignment="1">
      <alignment vertical="center" wrapText="1"/>
    </xf>
    <xf numFmtId="0" fontId="17" fillId="0" borderId="0" xfId="2" applyFont="1" applyFill="1" applyAlignment="1">
      <alignment vertical="top" wrapText="1"/>
    </xf>
    <xf numFmtId="0" fontId="18" fillId="0" borderId="0" xfId="2" applyFont="1" applyFill="1" applyAlignment="1">
      <alignment vertical="top" wrapText="1"/>
    </xf>
    <xf numFmtId="43" fontId="1" fillId="0" borderId="9" xfId="3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shrinkToFit="1"/>
    </xf>
    <xf numFmtId="2" fontId="11" fillId="0" borderId="4" xfId="0" applyNumberFormat="1" applyFont="1" applyFill="1" applyBorder="1" applyAlignment="1">
      <alignment horizontal="right" shrinkToFit="1"/>
    </xf>
    <xf numFmtId="43" fontId="19" fillId="0" borderId="0" xfId="1" applyFont="1" applyFill="1" applyAlignment="1">
      <alignment wrapText="1"/>
    </xf>
    <xf numFmtId="43" fontId="0" fillId="0" borderId="0" xfId="0" applyNumberFormat="1"/>
    <xf numFmtId="43" fontId="11" fillId="0" borderId="0" xfId="2" applyNumberFormat="1" applyFont="1" applyFill="1" applyAlignment="1">
      <alignment wrapText="1"/>
    </xf>
    <xf numFmtId="43" fontId="20" fillId="0" borderId="0" xfId="1" applyFont="1" applyFill="1" applyBorder="1" applyAlignment="1">
      <alignment horizontal="left" vertical="top"/>
    </xf>
    <xf numFmtId="43" fontId="10" fillId="0" borderId="0" xfId="1" applyFont="1" applyFill="1" applyAlignment="1">
      <alignment wrapText="1"/>
    </xf>
    <xf numFmtId="43" fontId="11" fillId="0" borderId="11" xfId="1" applyFont="1" applyBorder="1" applyAlignment="1">
      <alignment wrapText="1"/>
    </xf>
    <xf numFmtId="43" fontId="11" fillId="0" borderId="11" xfId="1" applyFont="1" applyFill="1" applyBorder="1" applyAlignment="1">
      <alignment wrapText="1"/>
    </xf>
    <xf numFmtId="4" fontId="2" fillId="2" borderId="2" xfId="0" applyNumberFormat="1" applyFont="1" applyFill="1" applyBorder="1" applyAlignment="1">
      <alignment vertical="center" wrapText="1"/>
    </xf>
    <xf numFmtId="43" fontId="2" fillId="2" borderId="2" xfId="3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3" xfId="3" applyFont="1" applyFill="1" applyBorder="1" applyAlignment="1">
      <alignment vertical="center" wrapText="1"/>
    </xf>
    <xf numFmtId="0" fontId="0" fillId="0" borderId="4" xfId="0" applyBorder="1"/>
    <xf numFmtId="43" fontId="5" fillId="0" borderId="4" xfId="1" applyFont="1" applyBorder="1" applyAlignment="1">
      <alignment wrapText="1"/>
    </xf>
    <xf numFmtId="43" fontId="5" fillId="0" borderId="4" xfId="1" applyFont="1" applyFill="1" applyBorder="1" applyAlignment="1">
      <alignment wrapText="1"/>
    </xf>
    <xf numFmtId="43" fontId="8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horizontal="right" shrinkToFit="1"/>
    </xf>
    <xf numFmtId="43" fontId="0" fillId="0" borderId="4" xfId="0" applyNumberFormat="1" applyBorder="1"/>
    <xf numFmtId="0" fontId="9" fillId="2" borderId="13" xfId="2" applyFont="1" applyFill="1" applyBorder="1" applyAlignment="1">
      <alignment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3" fillId="0" borderId="15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left" vertical="center" wrapText="1"/>
    </xf>
    <xf numFmtId="0" fontId="11" fillId="0" borderId="17" xfId="2" applyFont="1" applyFill="1" applyBorder="1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43" fontId="9" fillId="3" borderId="6" xfId="1" applyFont="1" applyFill="1" applyBorder="1" applyAlignment="1">
      <alignment horizontal="center" vertical="center" wrapText="1"/>
    </xf>
    <xf numFmtId="43" fontId="9" fillId="2" borderId="6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2" applyFill="1" applyBorder="1" applyAlignment="1">
      <alignment wrapText="1"/>
    </xf>
    <xf numFmtId="4" fontId="10" fillId="0" borderId="8" xfId="0" applyNumberFormat="1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shrinkToFit="1"/>
    </xf>
    <xf numFmtId="0" fontId="11" fillId="0" borderId="8" xfId="2" applyFont="1" applyFill="1" applyBorder="1" applyAlignment="1">
      <alignment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3" fontId="10" fillId="0" borderId="8" xfId="3" applyFont="1" applyFill="1" applyBorder="1" applyAlignment="1">
      <alignment vertical="center" wrapText="1"/>
    </xf>
    <xf numFmtId="0" fontId="2" fillId="2" borderId="13" xfId="2" applyFont="1" applyFill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43" fontId="0" fillId="0" borderId="11" xfId="0" applyNumberFormat="1" applyBorder="1"/>
    <xf numFmtId="43" fontId="1" fillId="0" borderId="12" xfId="3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3" fontId="0" fillId="0" borderId="0" xfId="0" applyNumberFormat="1" applyBorder="1"/>
    <xf numFmtId="0" fontId="21" fillId="0" borderId="0" xfId="2" applyFont="1" applyFill="1" applyAlignment="1">
      <alignment wrapText="1"/>
    </xf>
    <xf numFmtId="43" fontId="22" fillId="0" borderId="0" xfId="1" applyFont="1"/>
    <xf numFmtId="43" fontId="21" fillId="0" borderId="0" xfId="1" applyFont="1" applyFill="1" applyAlignment="1">
      <alignment wrapText="1"/>
    </xf>
    <xf numFmtId="0" fontId="22" fillId="0" borderId="0" xfId="0" applyFont="1"/>
    <xf numFmtId="43" fontId="21" fillId="0" borderId="0" xfId="2" applyNumberFormat="1" applyFont="1" applyFill="1" applyAlignment="1">
      <alignment wrapText="1"/>
    </xf>
    <xf numFmtId="0" fontId="21" fillId="0" borderId="0" xfId="2" applyFont="1" applyFill="1" applyAlignment="1">
      <alignment horizontal="center" vertical="center" wrapText="1"/>
    </xf>
    <xf numFmtId="0" fontId="23" fillId="0" borderId="0" xfId="2" applyFont="1" applyFill="1" applyAlignment="1">
      <alignment horizontal="center" vertical="center" wrapText="1"/>
    </xf>
    <xf numFmtId="43" fontId="23" fillId="0" borderId="0" xfId="1" applyFont="1" applyFill="1" applyAlignment="1">
      <alignment wrapText="1"/>
    </xf>
    <xf numFmtId="0" fontId="23" fillId="0" borderId="0" xfId="2" applyFont="1" applyFill="1" applyAlignment="1">
      <alignment wrapText="1"/>
    </xf>
    <xf numFmtId="0" fontId="3" fillId="0" borderId="18" xfId="2" applyFont="1" applyFill="1" applyBorder="1" applyAlignment="1">
      <alignment horizontal="left" vertical="center" wrapText="1"/>
    </xf>
    <xf numFmtId="4" fontId="10" fillId="0" borderId="19" xfId="0" applyNumberFormat="1" applyFont="1" applyBorder="1" applyAlignment="1">
      <alignment vertical="center" wrapText="1"/>
    </xf>
    <xf numFmtId="4" fontId="10" fillId="0" borderId="20" xfId="0" applyNumberFormat="1" applyFont="1" applyBorder="1" applyAlignment="1">
      <alignment vertical="center" wrapText="1"/>
    </xf>
    <xf numFmtId="43" fontId="3" fillId="0" borderId="21" xfId="3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3" fontId="11" fillId="0" borderId="23" xfId="1" applyFont="1" applyBorder="1" applyAlignment="1">
      <alignment vertical="center" wrapText="1"/>
    </xf>
    <xf numFmtId="43" fontId="1" fillId="0" borderId="23" xfId="1" applyFont="1" applyFill="1" applyBorder="1" applyAlignment="1">
      <alignment vertical="center" wrapText="1"/>
    </xf>
    <xf numFmtId="43" fontId="11" fillId="0" borderId="23" xfId="1" applyFont="1" applyFill="1" applyBorder="1" applyAlignment="1">
      <alignment wrapText="1"/>
    </xf>
    <xf numFmtId="43" fontId="0" fillId="0" borderId="23" xfId="0" applyNumberFormat="1" applyBorder="1"/>
    <xf numFmtId="43" fontId="1" fillId="0" borderId="24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1" fillId="0" borderId="0" xfId="2" applyFont="1" applyFill="1" applyAlignment="1">
      <alignment horizontal="center" wrapText="1"/>
    </xf>
    <xf numFmtId="0" fontId="23" fillId="0" borderId="0" xfId="2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</cellXfs>
  <cellStyles count="7">
    <cellStyle name="Millares" xfId="1" builtinId="3"/>
    <cellStyle name="Millares 11 2" xfId="4" xr:uid="{00000000-0005-0000-0000-000001000000}"/>
    <cellStyle name="Millares 2" xfId="3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17324</xdr:colOff>
      <xdr:row>0</xdr:row>
      <xdr:rowOff>85725</xdr:rowOff>
    </xdr:from>
    <xdr:to>
      <xdr:col>1</xdr:col>
      <xdr:colOff>971550</xdr:colOff>
      <xdr:row>5</xdr:row>
      <xdr:rowOff>10621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EB36019-7531-46B9-91F0-40207FCB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49" y="85725"/>
          <a:ext cx="954226" cy="95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1190625</xdr:colOff>
      <xdr:row>0</xdr:row>
      <xdr:rowOff>38100</xdr:rowOff>
    </xdr:from>
    <xdr:to>
      <xdr:col>1</xdr:col>
      <xdr:colOff>3667125</xdr:colOff>
      <xdr:row>5</xdr:row>
      <xdr:rowOff>104988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F9FA7357-EE68-4BA8-8FF7-C3482265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8100"/>
          <a:ext cx="2476500" cy="109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645319</xdr:colOff>
      <xdr:row>0</xdr:row>
      <xdr:rowOff>0</xdr:rowOff>
    </xdr:from>
    <xdr:to>
      <xdr:col>8</xdr:col>
      <xdr:colOff>500063</xdr:colOff>
      <xdr:row>4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9D75B8-EE54-4AB4-9B3B-B4DF74E119E3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456319" y="0"/>
          <a:ext cx="1152525" cy="1026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view="pageBreakPreview" zoomScale="80" zoomScaleNormal="100" zoomScaleSheetLayoutView="80" workbookViewId="0">
      <selection activeCell="C93" sqref="C93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21.5703125" style="30" bestFit="1" customWidth="1"/>
    <col min="4" max="4" width="23" style="1" bestFit="1" customWidth="1"/>
    <col min="5" max="5" width="16.28515625" style="3" bestFit="1" customWidth="1"/>
    <col min="6" max="6" width="19" style="2" bestFit="1" customWidth="1"/>
    <col min="7" max="7" width="20.140625" style="2" bestFit="1" customWidth="1"/>
    <col min="8" max="9" width="19.42578125" style="2" bestFit="1" customWidth="1"/>
    <col min="10" max="10" width="15.7109375" bestFit="1" customWidth="1"/>
    <col min="11" max="11" width="20.140625" style="1" bestFit="1" customWidth="1"/>
    <col min="12" max="12" width="13.42578125" style="3" bestFit="1" customWidth="1"/>
    <col min="13" max="13" width="12.5703125" style="1" bestFit="1" customWidth="1"/>
    <col min="14" max="14" width="13.5703125" style="1" bestFit="1" customWidth="1"/>
    <col min="15" max="15" width="12.5703125" style="1" bestFit="1" customWidth="1"/>
    <col min="16" max="16384" width="9.140625" style="1"/>
  </cols>
  <sheetData>
    <row r="1" spans="1:15" ht="15.75" customHeight="1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1:15" ht="15.75" customHeight="1">
      <c r="B2" s="107" t="s">
        <v>96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5" ht="18.75">
      <c r="B3" s="107" t="s">
        <v>86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5" ht="15.75">
      <c r="B4" s="108" t="s">
        <v>1</v>
      </c>
      <c r="C4" s="108"/>
      <c r="D4" s="108"/>
      <c r="E4" s="108"/>
      <c r="F4" s="108"/>
      <c r="G4" s="108"/>
      <c r="H4" s="108"/>
      <c r="I4" s="108"/>
      <c r="J4" s="108"/>
      <c r="K4" s="108"/>
    </row>
    <row r="5" spans="1:15">
      <c r="B5" s="109" t="s">
        <v>104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1:15" ht="15.75" thickBot="1">
      <c r="K6" s="4"/>
    </row>
    <row r="7" spans="1:15" ht="32.25" thickBot="1">
      <c r="B7" s="56" t="s">
        <v>2</v>
      </c>
      <c r="C7" s="62" t="s">
        <v>83</v>
      </c>
      <c r="D7" s="63" t="s">
        <v>84</v>
      </c>
      <c r="E7" s="64" t="s">
        <v>3</v>
      </c>
      <c r="F7" s="65" t="s">
        <v>4</v>
      </c>
      <c r="G7" s="65" t="s">
        <v>93</v>
      </c>
      <c r="H7" s="65" t="s">
        <v>94</v>
      </c>
      <c r="I7" s="65" t="s">
        <v>95</v>
      </c>
      <c r="J7" s="65" t="s">
        <v>101</v>
      </c>
      <c r="K7" s="66" t="s">
        <v>5</v>
      </c>
    </row>
    <row r="8" spans="1:15" ht="20.25" customHeight="1">
      <c r="B8" s="57" t="s">
        <v>6</v>
      </c>
      <c r="C8" s="67"/>
      <c r="D8" s="51"/>
      <c r="E8" s="52"/>
      <c r="F8" s="53"/>
      <c r="G8" s="53"/>
      <c r="H8" s="53"/>
      <c r="I8" s="53"/>
      <c r="J8" s="50"/>
      <c r="K8" s="68"/>
    </row>
    <row r="9" spans="1:15" s="6" customFormat="1" ht="20.25" customHeight="1">
      <c r="B9" s="58" t="s">
        <v>7</v>
      </c>
      <c r="C9" s="69">
        <f>+C10+C11+C12+C13+C14</f>
        <v>269499965</v>
      </c>
      <c r="D9" s="17">
        <f>+D10+D11+D12+D13+D14</f>
        <v>6989690.7999999998</v>
      </c>
      <c r="E9" s="5">
        <f>+E10+E11+E12+E14</f>
        <v>0</v>
      </c>
      <c r="F9" s="5">
        <f t="shared" ref="F9:J9" si="0">+F10+F11+F12+F14</f>
        <v>31174659.150000002</v>
      </c>
      <c r="G9" s="5">
        <f t="shared" si="0"/>
        <v>19324534.829999998</v>
      </c>
      <c r="H9" s="5">
        <f t="shared" si="0"/>
        <v>15203408.739999998</v>
      </c>
      <c r="I9" s="5">
        <f t="shared" si="0"/>
        <v>18791747.169999994</v>
      </c>
      <c r="J9" s="5">
        <f t="shared" si="0"/>
        <v>22443625.07</v>
      </c>
      <c r="K9" s="29">
        <f>+E9+F9+G9+H9+I9+J9</f>
        <v>106937974.95999998</v>
      </c>
      <c r="L9" s="43"/>
    </row>
    <row r="10" spans="1:15" s="9" customFormat="1" ht="20.25" customHeight="1">
      <c r="B10" s="59" t="s">
        <v>8</v>
      </c>
      <c r="C10" s="70">
        <v>172502576</v>
      </c>
      <c r="D10" s="18">
        <v>6123000</v>
      </c>
      <c r="E10" s="7"/>
      <c r="F10" s="37">
        <v>25736687</v>
      </c>
      <c r="G10" s="54">
        <v>12934056</v>
      </c>
      <c r="H10" s="54">
        <v>13058368.5</v>
      </c>
      <c r="I10" s="54">
        <v>15579520.629999995</v>
      </c>
      <c r="J10" s="55">
        <v>13264983.530000001</v>
      </c>
      <c r="K10" s="34">
        <f>+E10+F10+G10+H10+I10+J10</f>
        <v>80573615.659999996</v>
      </c>
      <c r="L10" s="42"/>
    </row>
    <row r="11" spans="1:15" s="9" customFormat="1" ht="20.25" customHeight="1">
      <c r="B11" s="59" t="s">
        <v>9</v>
      </c>
      <c r="C11" s="70">
        <v>69803099</v>
      </c>
      <c r="D11" s="25"/>
      <c r="E11" s="10"/>
      <c r="F11" s="37">
        <v>1501000</v>
      </c>
      <c r="G11" s="54">
        <v>4428946</v>
      </c>
      <c r="H11" s="54">
        <v>164500</v>
      </c>
      <c r="I11" s="54">
        <v>1224500</v>
      </c>
      <c r="J11" s="55">
        <v>7190915</v>
      </c>
      <c r="K11" s="34">
        <f t="shared" ref="K11:K74" si="1">+E11+F11+G11+H11+I11+J11</f>
        <v>14509861</v>
      </c>
      <c r="L11" s="15"/>
    </row>
    <row r="12" spans="1:15" s="9" customFormat="1" ht="20.25" customHeight="1">
      <c r="B12" s="59" t="s">
        <v>10</v>
      </c>
      <c r="C12" s="70"/>
      <c r="D12" s="18"/>
      <c r="E12" s="7"/>
      <c r="F12" s="19"/>
      <c r="G12" s="8"/>
      <c r="H12" s="8">
        <v>0</v>
      </c>
      <c r="I12" s="8">
        <v>0</v>
      </c>
      <c r="J12" s="55">
        <v>0</v>
      </c>
      <c r="K12" s="34">
        <f t="shared" si="1"/>
        <v>0</v>
      </c>
      <c r="L12" s="15"/>
    </row>
    <row r="13" spans="1:15" s="9" customFormat="1" ht="20.25" customHeight="1">
      <c r="B13" s="59" t="s">
        <v>11</v>
      </c>
      <c r="C13" s="70">
        <v>4000000</v>
      </c>
      <c r="D13" s="18"/>
      <c r="E13" s="7"/>
      <c r="F13" s="38">
        <v>0</v>
      </c>
      <c r="G13" s="54"/>
      <c r="H13" s="54">
        <v>0</v>
      </c>
      <c r="I13" s="54">
        <v>0</v>
      </c>
      <c r="J13" s="55">
        <v>0</v>
      </c>
      <c r="K13" s="34">
        <f t="shared" si="1"/>
        <v>0</v>
      </c>
      <c r="L13" s="15"/>
    </row>
    <row r="14" spans="1:15" s="9" customFormat="1" ht="20.25" customHeight="1">
      <c r="B14" s="59" t="s">
        <v>12</v>
      </c>
      <c r="C14" s="70">
        <v>23194290</v>
      </c>
      <c r="D14" s="18">
        <v>866690.8</v>
      </c>
      <c r="E14" s="7"/>
      <c r="F14" s="37">
        <v>3936972.1500000008</v>
      </c>
      <c r="G14" s="54">
        <v>1961532.8299999996</v>
      </c>
      <c r="H14" s="54">
        <v>1980540.2399999993</v>
      </c>
      <c r="I14" s="54">
        <v>1987726.5399999982</v>
      </c>
      <c r="J14" s="55">
        <v>1987726.540000001</v>
      </c>
      <c r="K14" s="34">
        <f t="shared" si="1"/>
        <v>11854498.299999999</v>
      </c>
      <c r="L14" s="15"/>
      <c r="M14" s="41"/>
      <c r="N14" s="15"/>
      <c r="O14" s="41"/>
    </row>
    <row r="15" spans="1:15" s="6" customFormat="1" ht="20.25" customHeight="1">
      <c r="B15" s="58" t="s">
        <v>13</v>
      </c>
      <c r="C15" s="69">
        <f>+C16+C17+C18+C19+C20+C21+C22+C23+C24</f>
        <v>16281000</v>
      </c>
      <c r="D15" s="17">
        <f>+D16+D17+D18+D19+D20+D21+D22+D23+D24</f>
        <v>2747535.9</v>
      </c>
      <c r="E15" s="17">
        <f>+E16+E17+E18+E19+E20+E21+E22+E23+E24</f>
        <v>898502.52</v>
      </c>
      <c r="F15" s="17">
        <f t="shared" ref="F15:J15" si="2">+F16+F17+F18+F19+F20+F21+F22+F23+F24</f>
        <v>570540.33999999985</v>
      </c>
      <c r="G15" s="17">
        <f t="shared" si="2"/>
        <v>2139143.4899999998</v>
      </c>
      <c r="H15" s="17">
        <f t="shared" si="2"/>
        <v>1631713.78</v>
      </c>
      <c r="I15" s="17">
        <f t="shared" si="2"/>
        <v>1492193.4500000002</v>
      </c>
      <c r="J15" s="17">
        <f t="shared" si="2"/>
        <v>996575.08000001544</v>
      </c>
      <c r="K15" s="29">
        <f t="shared" si="1"/>
        <v>7728668.6600000151</v>
      </c>
      <c r="L15" s="43"/>
    </row>
    <row r="16" spans="1:15" s="9" customFormat="1" ht="20.25" customHeight="1">
      <c r="A16" s="11"/>
      <c r="B16" s="59" t="s">
        <v>14</v>
      </c>
      <c r="C16" s="70">
        <v>7191000</v>
      </c>
      <c r="D16" s="8">
        <v>275000</v>
      </c>
      <c r="E16" s="23">
        <v>898502.52</v>
      </c>
      <c r="F16" s="7">
        <v>570540.33999999985</v>
      </c>
      <c r="G16" s="7">
        <v>547008.41999999993</v>
      </c>
      <c r="H16" s="7">
        <v>221706.54000000004</v>
      </c>
      <c r="I16" s="7">
        <v>934909.91000000015</v>
      </c>
      <c r="J16" s="55">
        <v>644745.58000000054</v>
      </c>
      <c r="K16" s="34">
        <f t="shared" si="1"/>
        <v>3817413.3100000005</v>
      </c>
      <c r="L16" s="15"/>
    </row>
    <row r="17" spans="2:12" s="9" customFormat="1" ht="20.25" customHeight="1">
      <c r="B17" s="59" t="s">
        <v>15</v>
      </c>
      <c r="C17" s="70">
        <v>700000</v>
      </c>
      <c r="D17" s="20"/>
      <c r="E17" s="7"/>
      <c r="F17" s="7">
        <v>0</v>
      </c>
      <c r="G17" s="7"/>
      <c r="H17" s="7">
        <v>0</v>
      </c>
      <c r="I17" s="7">
        <v>82010</v>
      </c>
      <c r="J17" s="55">
        <v>31978</v>
      </c>
      <c r="K17" s="34">
        <f t="shared" si="1"/>
        <v>113988</v>
      </c>
      <c r="L17" s="15"/>
    </row>
    <row r="18" spans="2:12" s="9" customFormat="1" ht="20.25" customHeight="1">
      <c r="B18" s="59" t="s">
        <v>16</v>
      </c>
      <c r="C18" s="70">
        <v>2600000</v>
      </c>
      <c r="D18" s="21">
        <v>2222535.9</v>
      </c>
      <c r="E18" s="7"/>
      <c r="F18" s="7">
        <v>0</v>
      </c>
      <c r="G18" s="7">
        <v>1321832.5</v>
      </c>
      <c r="H18" s="7">
        <v>1261400</v>
      </c>
      <c r="I18" s="7">
        <v>245832.5</v>
      </c>
      <c r="J18" s="55">
        <v>220967.5</v>
      </c>
      <c r="K18" s="34">
        <f t="shared" si="1"/>
        <v>3050032.5</v>
      </c>
      <c r="L18" s="15"/>
    </row>
    <row r="19" spans="2:12" s="9" customFormat="1" ht="20.25" customHeight="1">
      <c r="B19" s="59" t="s">
        <v>17</v>
      </c>
      <c r="C19" s="70">
        <v>142000</v>
      </c>
      <c r="D19" s="21">
        <v>-40000</v>
      </c>
      <c r="E19" s="7"/>
      <c r="F19" s="7">
        <v>0</v>
      </c>
      <c r="G19" s="7"/>
      <c r="H19" s="7">
        <v>30000</v>
      </c>
      <c r="I19" s="7">
        <v>0</v>
      </c>
      <c r="J19" s="55">
        <v>0</v>
      </c>
      <c r="K19" s="34">
        <f t="shared" si="1"/>
        <v>30000</v>
      </c>
      <c r="L19" s="15"/>
    </row>
    <row r="20" spans="2:12" s="9" customFormat="1" ht="20.25" customHeight="1">
      <c r="B20" s="59" t="s">
        <v>18</v>
      </c>
      <c r="C20" s="70">
        <v>464000</v>
      </c>
      <c r="D20" s="21">
        <v>-74000</v>
      </c>
      <c r="E20" s="7"/>
      <c r="F20" s="7">
        <v>0</v>
      </c>
      <c r="G20" s="7"/>
      <c r="H20" s="7">
        <v>0</v>
      </c>
      <c r="I20" s="7">
        <v>0</v>
      </c>
      <c r="J20" s="55">
        <v>0</v>
      </c>
      <c r="K20" s="34">
        <f t="shared" si="1"/>
        <v>0</v>
      </c>
      <c r="L20" s="15"/>
    </row>
    <row r="21" spans="2:12" s="9" customFormat="1" ht="20.25" customHeight="1">
      <c r="B21" s="59" t="s">
        <v>19</v>
      </c>
      <c r="C21" s="70">
        <v>1050000</v>
      </c>
      <c r="D21" s="22"/>
      <c r="E21" s="7"/>
      <c r="F21" s="7">
        <v>0</v>
      </c>
      <c r="G21" s="7"/>
      <c r="H21" s="7">
        <v>0</v>
      </c>
      <c r="I21" s="7">
        <v>0</v>
      </c>
      <c r="J21" s="55">
        <v>0</v>
      </c>
      <c r="K21" s="34">
        <f t="shared" si="1"/>
        <v>0</v>
      </c>
      <c r="L21" s="15"/>
    </row>
    <row r="22" spans="2:12" s="9" customFormat="1" ht="27.75" customHeight="1">
      <c r="B22" s="59" t="s">
        <v>20</v>
      </c>
      <c r="C22" s="70">
        <v>2004000</v>
      </c>
      <c r="D22" s="21"/>
      <c r="E22" s="7"/>
      <c r="F22" s="7">
        <v>0</v>
      </c>
      <c r="G22" s="7">
        <v>61218.77</v>
      </c>
      <c r="H22" s="7">
        <v>44207.24</v>
      </c>
      <c r="I22" s="7">
        <v>61111.64</v>
      </c>
      <c r="J22" s="55">
        <v>0</v>
      </c>
      <c r="K22" s="34">
        <f t="shared" si="1"/>
        <v>166537.65</v>
      </c>
      <c r="L22" s="15"/>
    </row>
    <row r="23" spans="2:12" s="9" customFormat="1" ht="20.25" customHeight="1">
      <c r="B23" s="59" t="s">
        <v>21</v>
      </c>
      <c r="C23" s="70">
        <v>1050000</v>
      </c>
      <c r="D23" s="26">
        <v>-50000</v>
      </c>
      <c r="E23" s="7"/>
      <c r="F23" s="7">
        <v>0</v>
      </c>
      <c r="G23" s="7">
        <v>29950</v>
      </c>
      <c r="H23" s="7">
        <v>28400</v>
      </c>
      <c r="I23" s="7">
        <v>0</v>
      </c>
      <c r="J23" s="55">
        <v>0</v>
      </c>
      <c r="K23" s="34">
        <f t="shared" si="1"/>
        <v>58350</v>
      </c>
      <c r="L23" s="15"/>
    </row>
    <row r="24" spans="2:12" s="9" customFormat="1" ht="20.25" customHeight="1">
      <c r="B24" s="59" t="s">
        <v>22</v>
      </c>
      <c r="C24" s="70">
        <v>1080000</v>
      </c>
      <c r="D24" s="26">
        <v>414000</v>
      </c>
      <c r="E24" s="7"/>
      <c r="F24" s="7">
        <v>0</v>
      </c>
      <c r="G24" s="7">
        <v>179133.8</v>
      </c>
      <c r="H24" s="7">
        <v>46000</v>
      </c>
      <c r="I24" s="7">
        <v>168329.40000000002</v>
      </c>
      <c r="J24" s="55">
        <v>98884.000000014901</v>
      </c>
      <c r="K24" s="34">
        <f t="shared" si="1"/>
        <v>492347.20000001491</v>
      </c>
      <c r="L24" s="15"/>
    </row>
    <row r="25" spans="2:12" s="6" customFormat="1" ht="20.25" customHeight="1">
      <c r="B25" s="58" t="s">
        <v>23</v>
      </c>
      <c r="C25" s="69">
        <f>+C26+C27+C28+C29+C30+C31+C32+C33+C34</f>
        <v>9230000</v>
      </c>
      <c r="D25" s="17">
        <f t="shared" ref="D25:G25" si="3">+D26+D27+D28+D29+D30+D31+D32+D33+D34</f>
        <v>305200</v>
      </c>
      <c r="E25" s="17">
        <f t="shared" si="3"/>
        <v>0</v>
      </c>
      <c r="F25" s="17">
        <f t="shared" si="3"/>
        <v>0</v>
      </c>
      <c r="G25" s="17">
        <f t="shared" si="3"/>
        <v>1401219.17</v>
      </c>
      <c r="H25" s="17">
        <f>+H26+H27+H28+H29+H30+H31+H32+H33+H34</f>
        <v>506893.73000000004</v>
      </c>
      <c r="I25" s="17">
        <f t="shared" ref="I25:J25" si="4">+I26+I27+I28+I29+I30+I31+I32+I33+I34</f>
        <v>145593.5</v>
      </c>
      <c r="J25" s="17">
        <f t="shared" si="4"/>
        <v>1461710.1199999996</v>
      </c>
      <c r="K25" s="29">
        <f t="shared" si="1"/>
        <v>3515416.5199999996</v>
      </c>
      <c r="L25" s="43"/>
    </row>
    <row r="26" spans="2:12" s="9" customFormat="1" ht="20.25" customHeight="1">
      <c r="B26" s="59" t="s">
        <v>24</v>
      </c>
      <c r="C26" s="70">
        <v>610000</v>
      </c>
      <c r="D26" s="18"/>
      <c r="E26" s="7"/>
      <c r="F26" s="8">
        <v>0</v>
      </c>
      <c r="G26" s="8">
        <v>83246.5</v>
      </c>
      <c r="H26" s="8">
        <v>75707.200000000012</v>
      </c>
      <c r="I26" s="8">
        <v>11280</v>
      </c>
      <c r="J26" s="55">
        <v>224450.5</v>
      </c>
      <c r="K26" s="34">
        <f t="shared" si="1"/>
        <v>394684.2</v>
      </c>
      <c r="L26" s="15"/>
    </row>
    <row r="27" spans="2:12" s="9" customFormat="1" ht="20.25" customHeight="1">
      <c r="B27" s="59" t="s">
        <v>25</v>
      </c>
      <c r="C27" s="70">
        <v>550000</v>
      </c>
      <c r="D27" s="18">
        <v>-334500</v>
      </c>
      <c r="E27" s="7"/>
      <c r="F27" s="8">
        <v>0</v>
      </c>
      <c r="G27" s="8"/>
      <c r="H27" s="8">
        <v>274.39999999999998</v>
      </c>
      <c r="I27" s="8">
        <v>21063</v>
      </c>
      <c r="J27" s="55">
        <v>0</v>
      </c>
      <c r="K27" s="34">
        <f t="shared" si="1"/>
        <v>21337.4</v>
      </c>
      <c r="L27" s="15"/>
    </row>
    <row r="28" spans="2:12" s="9" customFormat="1" ht="20.25" customHeight="1">
      <c r="B28" s="59" t="s">
        <v>26</v>
      </c>
      <c r="C28" s="70">
        <v>950000</v>
      </c>
      <c r="D28" s="18">
        <v>90000</v>
      </c>
      <c r="E28" s="7"/>
      <c r="F28" s="8"/>
      <c r="G28" s="8"/>
      <c r="H28" s="8">
        <v>271354.53999999998</v>
      </c>
      <c r="I28" s="8">
        <v>0</v>
      </c>
      <c r="J28" s="55">
        <v>80476</v>
      </c>
      <c r="K28" s="34">
        <f t="shared" si="1"/>
        <v>351830.54</v>
      </c>
      <c r="L28" s="15"/>
    </row>
    <row r="29" spans="2:12" s="9" customFormat="1" ht="20.25" customHeight="1">
      <c r="B29" s="59" t="s">
        <v>27</v>
      </c>
      <c r="C29" s="70">
        <v>30000</v>
      </c>
      <c r="D29" s="18"/>
      <c r="E29" s="7"/>
      <c r="F29" s="8">
        <v>0</v>
      </c>
      <c r="G29" s="8"/>
      <c r="H29" s="8"/>
      <c r="I29" s="8">
        <v>0</v>
      </c>
      <c r="J29" s="55">
        <v>0</v>
      </c>
      <c r="K29" s="34">
        <f t="shared" si="1"/>
        <v>0</v>
      </c>
      <c r="L29" s="15"/>
    </row>
    <row r="30" spans="2:12" s="9" customFormat="1" ht="20.25" customHeight="1">
      <c r="B30" s="59" t="s">
        <v>28</v>
      </c>
      <c r="C30" s="70">
        <v>245000</v>
      </c>
      <c r="D30" s="18">
        <v>5500</v>
      </c>
      <c r="E30" s="7"/>
      <c r="F30" s="8">
        <v>0</v>
      </c>
      <c r="G30" s="8">
        <v>21000</v>
      </c>
      <c r="H30" s="8">
        <v>885.88000000000102</v>
      </c>
      <c r="I30" s="8"/>
      <c r="J30" s="55">
        <v>0</v>
      </c>
      <c r="K30" s="34">
        <f t="shared" si="1"/>
        <v>21885.88</v>
      </c>
      <c r="L30" s="15"/>
    </row>
    <row r="31" spans="2:12" s="9" customFormat="1" ht="20.25" customHeight="1">
      <c r="B31" s="59" t="s">
        <v>29</v>
      </c>
      <c r="C31" s="70">
        <v>430000</v>
      </c>
      <c r="D31" s="18">
        <v>-136500</v>
      </c>
      <c r="E31" s="7"/>
      <c r="F31" s="8">
        <v>0</v>
      </c>
      <c r="G31" s="8">
        <v>7670</v>
      </c>
      <c r="H31" s="8">
        <v>38035.99</v>
      </c>
      <c r="I31" s="8">
        <v>0</v>
      </c>
      <c r="J31" s="55">
        <v>14220.310000000005</v>
      </c>
      <c r="K31" s="34">
        <f t="shared" si="1"/>
        <v>59926.3</v>
      </c>
      <c r="L31" s="15"/>
    </row>
    <row r="32" spans="2:12" s="9" customFormat="1" ht="20.25" customHeight="1">
      <c r="B32" s="59" t="s">
        <v>30</v>
      </c>
      <c r="C32" s="70">
        <v>4220000</v>
      </c>
      <c r="D32" s="18">
        <v>300000</v>
      </c>
      <c r="E32" s="7"/>
      <c r="F32" s="8">
        <v>0</v>
      </c>
      <c r="G32" s="8">
        <v>976449.84</v>
      </c>
      <c r="H32" s="8">
        <v>0</v>
      </c>
      <c r="I32" s="8">
        <v>0</v>
      </c>
      <c r="J32" s="55">
        <v>979313.35</v>
      </c>
      <c r="K32" s="34">
        <f t="shared" si="1"/>
        <v>1955763.19</v>
      </c>
      <c r="L32" s="15"/>
    </row>
    <row r="33" spans="2:12" s="9" customFormat="1" ht="26.25" customHeight="1">
      <c r="B33" s="59" t="s">
        <v>31</v>
      </c>
      <c r="C33" s="71"/>
      <c r="D33" s="18"/>
      <c r="E33" s="7"/>
      <c r="F33" s="8">
        <v>0</v>
      </c>
      <c r="G33" s="8"/>
      <c r="H33" s="8">
        <v>0</v>
      </c>
      <c r="I33" s="8">
        <v>0</v>
      </c>
      <c r="J33" s="55">
        <v>0</v>
      </c>
      <c r="K33" s="34">
        <f t="shared" si="1"/>
        <v>0</v>
      </c>
      <c r="L33" s="15"/>
    </row>
    <row r="34" spans="2:12" s="9" customFormat="1" ht="20.25" customHeight="1">
      <c r="B34" s="59" t="s">
        <v>32</v>
      </c>
      <c r="C34" s="70">
        <v>2195000</v>
      </c>
      <c r="D34" s="18">
        <v>380700</v>
      </c>
      <c r="E34" s="7"/>
      <c r="F34" s="8"/>
      <c r="G34" s="8">
        <v>312852.83</v>
      </c>
      <c r="H34" s="8">
        <v>120635.72000000003</v>
      </c>
      <c r="I34" s="8">
        <v>113250.5</v>
      </c>
      <c r="J34" s="55">
        <v>163249.95999999985</v>
      </c>
      <c r="K34" s="34">
        <f t="shared" si="1"/>
        <v>709989.00999999989</v>
      </c>
      <c r="L34" s="15"/>
    </row>
    <row r="35" spans="2:12" s="6" customFormat="1" ht="20.25" customHeight="1">
      <c r="B35" s="58" t="s">
        <v>33</v>
      </c>
      <c r="C35" s="69">
        <f>+C36+C37+C38+C39+C40+C41+C42</f>
        <v>90000</v>
      </c>
      <c r="D35" s="17">
        <f t="shared" ref="D35:E35" si="5">+D36+D37+D38+D39+D40+D41+D42</f>
        <v>0</v>
      </c>
      <c r="E35" s="17">
        <f t="shared" si="5"/>
        <v>0</v>
      </c>
      <c r="F35" s="17">
        <f>+F36+F37+F38+F39+F40+F41+F42</f>
        <v>0</v>
      </c>
      <c r="G35" s="17">
        <f t="shared" ref="G35:J35" si="6">+G36+G37+G38+G39+G40+G41+G42</f>
        <v>0</v>
      </c>
      <c r="H35" s="17">
        <f t="shared" si="6"/>
        <v>0</v>
      </c>
      <c r="I35" s="17">
        <f t="shared" si="6"/>
        <v>0</v>
      </c>
      <c r="J35" s="17">
        <f t="shared" si="6"/>
        <v>0</v>
      </c>
      <c r="K35" s="29">
        <f t="shared" si="1"/>
        <v>0</v>
      </c>
      <c r="L35" s="43"/>
    </row>
    <row r="36" spans="2:12" s="9" customFormat="1" ht="20.25" customHeight="1">
      <c r="B36" s="59" t="s">
        <v>34</v>
      </c>
      <c r="C36" s="70">
        <v>90000</v>
      </c>
      <c r="D36" s="25"/>
      <c r="E36" s="7"/>
      <c r="F36" s="8"/>
      <c r="G36" s="8"/>
      <c r="H36" s="8">
        <v>0</v>
      </c>
      <c r="I36" s="8"/>
      <c r="J36" s="55">
        <v>0</v>
      </c>
      <c r="K36" s="34">
        <f t="shared" si="1"/>
        <v>0</v>
      </c>
      <c r="L36" s="15"/>
    </row>
    <row r="37" spans="2:12" s="9" customFormat="1" ht="20.25" customHeight="1">
      <c r="B37" s="59" t="s">
        <v>35</v>
      </c>
      <c r="C37" s="72"/>
      <c r="D37" s="18"/>
      <c r="E37" s="7"/>
      <c r="F37" s="8"/>
      <c r="G37" s="8"/>
      <c r="H37" s="8">
        <v>0</v>
      </c>
      <c r="I37" s="8"/>
      <c r="J37" s="55">
        <v>0</v>
      </c>
      <c r="K37" s="34">
        <f t="shared" si="1"/>
        <v>0</v>
      </c>
      <c r="L37" s="15"/>
    </row>
    <row r="38" spans="2:12" s="9" customFormat="1" ht="20.25" customHeight="1">
      <c r="B38" s="59" t="s">
        <v>36</v>
      </c>
      <c r="C38" s="72"/>
      <c r="D38" s="18"/>
      <c r="E38" s="7"/>
      <c r="F38" s="8"/>
      <c r="G38" s="8"/>
      <c r="H38" s="8">
        <v>0</v>
      </c>
      <c r="I38" s="8"/>
      <c r="J38" s="55">
        <v>0</v>
      </c>
      <c r="K38" s="34">
        <f t="shared" si="1"/>
        <v>0</v>
      </c>
      <c r="L38" s="15"/>
    </row>
    <row r="39" spans="2:12" s="9" customFormat="1" ht="26.25" customHeight="1">
      <c r="B39" s="59" t="s">
        <v>37</v>
      </c>
      <c r="C39" s="72"/>
      <c r="D39" s="18"/>
      <c r="E39" s="7"/>
      <c r="F39" s="8"/>
      <c r="G39" s="8"/>
      <c r="H39" s="8">
        <v>0</v>
      </c>
      <c r="I39" s="8"/>
      <c r="J39" s="55">
        <v>0</v>
      </c>
      <c r="K39" s="34">
        <f t="shared" si="1"/>
        <v>0</v>
      </c>
      <c r="L39" s="15"/>
    </row>
    <row r="40" spans="2:12" s="9" customFormat="1" ht="27.75" customHeight="1">
      <c r="B40" s="59" t="s">
        <v>38</v>
      </c>
      <c r="C40" s="72"/>
      <c r="D40" s="18"/>
      <c r="E40" s="7"/>
      <c r="F40" s="8"/>
      <c r="G40" s="8"/>
      <c r="H40" s="8">
        <v>0</v>
      </c>
      <c r="I40" s="8"/>
      <c r="J40" s="55">
        <v>0</v>
      </c>
      <c r="K40" s="34">
        <f t="shared" si="1"/>
        <v>0</v>
      </c>
      <c r="L40" s="15"/>
    </row>
    <row r="41" spans="2:12" s="9" customFormat="1" ht="20.25" customHeight="1">
      <c r="B41" s="59" t="s">
        <v>39</v>
      </c>
      <c r="C41" s="72"/>
      <c r="D41" s="18"/>
      <c r="E41" s="7"/>
      <c r="F41" s="8"/>
      <c r="G41" s="8"/>
      <c r="H41" s="8">
        <v>0</v>
      </c>
      <c r="I41" s="8"/>
      <c r="J41" s="55">
        <v>0</v>
      </c>
      <c r="K41" s="34">
        <f t="shared" si="1"/>
        <v>0</v>
      </c>
      <c r="L41" s="15"/>
    </row>
    <row r="42" spans="2:12" s="9" customFormat="1" ht="20.25" customHeight="1">
      <c r="B42" s="59" t="s">
        <v>40</v>
      </c>
      <c r="C42" s="72"/>
      <c r="D42" s="18"/>
      <c r="E42" s="7"/>
      <c r="F42" s="8"/>
      <c r="G42" s="8"/>
      <c r="H42" s="8">
        <v>0</v>
      </c>
      <c r="I42" s="8"/>
      <c r="J42" s="55">
        <v>0</v>
      </c>
      <c r="K42" s="34">
        <f t="shared" si="1"/>
        <v>0</v>
      </c>
      <c r="L42" s="15"/>
    </row>
    <row r="43" spans="2:12" s="6" customFormat="1" ht="20.25" customHeight="1">
      <c r="B43" s="58" t="s">
        <v>41</v>
      </c>
      <c r="C43" s="72"/>
      <c r="D43" s="18"/>
      <c r="E43" s="5"/>
      <c r="F43" s="12"/>
      <c r="G43" s="12"/>
      <c r="H43" s="12">
        <v>0</v>
      </c>
      <c r="I43" s="12"/>
      <c r="J43" s="55">
        <v>0</v>
      </c>
      <c r="K43" s="34">
        <f t="shared" si="1"/>
        <v>0</v>
      </c>
      <c r="L43" s="43"/>
    </row>
    <row r="44" spans="2:12" s="9" customFormat="1" ht="20.25" customHeight="1">
      <c r="B44" s="59" t="s">
        <v>42</v>
      </c>
      <c r="C44" s="72"/>
      <c r="D44" s="18"/>
      <c r="E44" s="7"/>
      <c r="F44" s="8"/>
      <c r="G44" s="8"/>
      <c r="H44" s="8">
        <v>0</v>
      </c>
      <c r="I44" s="8"/>
      <c r="J44" s="55">
        <v>0</v>
      </c>
      <c r="K44" s="34">
        <f t="shared" si="1"/>
        <v>0</v>
      </c>
      <c r="L44" s="15"/>
    </row>
    <row r="45" spans="2:12" s="9" customFormat="1" ht="20.25" customHeight="1">
      <c r="B45" s="59" t="s">
        <v>43</v>
      </c>
      <c r="C45" s="72"/>
      <c r="D45" s="18"/>
      <c r="E45" s="7"/>
      <c r="F45" s="8"/>
      <c r="G45" s="8"/>
      <c r="H45" s="8">
        <v>0</v>
      </c>
      <c r="I45" s="8"/>
      <c r="J45" s="55">
        <v>0</v>
      </c>
      <c r="K45" s="34">
        <f t="shared" si="1"/>
        <v>0</v>
      </c>
      <c r="L45" s="15"/>
    </row>
    <row r="46" spans="2:12" s="9" customFormat="1" ht="20.25" customHeight="1">
      <c r="B46" s="59" t="s">
        <v>44</v>
      </c>
      <c r="C46" s="72"/>
      <c r="D46" s="18"/>
      <c r="E46" s="7"/>
      <c r="F46" s="8"/>
      <c r="G46" s="8"/>
      <c r="H46" s="8">
        <v>0</v>
      </c>
      <c r="I46" s="8"/>
      <c r="J46" s="55">
        <v>0</v>
      </c>
      <c r="K46" s="34">
        <f t="shared" si="1"/>
        <v>0</v>
      </c>
      <c r="L46" s="15"/>
    </row>
    <row r="47" spans="2:12" s="9" customFormat="1" ht="27.75" customHeight="1">
      <c r="B47" s="59" t="s">
        <v>45</v>
      </c>
      <c r="C47" s="72"/>
      <c r="D47" s="18"/>
      <c r="E47" s="7"/>
      <c r="F47" s="8"/>
      <c r="G47" s="8"/>
      <c r="H47" s="8">
        <v>0</v>
      </c>
      <c r="I47" s="8"/>
      <c r="J47" s="55">
        <v>0</v>
      </c>
      <c r="K47" s="34">
        <f t="shared" si="1"/>
        <v>0</v>
      </c>
      <c r="L47" s="15"/>
    </row>
    <row r="48" spans="2:12" s="9" customFormat="1" ht="26.25" customHeight="1">
      <c r="B48" s="59" t="s">
        <v>46</v>
      </c>
      <c r="C48" s="72"/>
      <c r="D48" s="18"/>
      <c r="E48" s="7"/>
      <c r="F48" s="8"/>
      <c r="G48" s="8"/>
      <c r="H48" s="8">
        <v>0</v>
      </c>
      <c r="I48" s="8"/>
      <c r="J48" s="55">
        <v>0</v>
      </c>
      <c r="K48" s="34">
        <f t="shared" si="1"/>
        <v>0</v>
      </c>
      <c r="L48" s="15"/>
    </row>
    <row r="49" spans="2:12" s="9" customFormat="1" ht="20.25" customHeight="1">
      <c r="B49" s="59" t="s">
        <v>47</v>
      </c>
      <c r="C49" s="72"/>
      <c r="D49" s="18"/>
      <c r="E49" s="7"/>
      <c r="F49" s="8"/>
      <c r="G49" s="8"/>
      <c r="H49" s="8">
        <v>0</v>
      </c>
      <c r="I49" s="8"/>
      <c r="J49" s="55">
        <v>0</v>
      </c>
      <c r="K49" s="34">
        <f t="shared" si="1"/>
        <v>0</v>
      </c>
      <c r="L49" s="15"/>
    </row>
    <row r="50" spans="2:12" s="9" customFormat="1" ht="20.25" customHeight="1" thickBot="1">
      <c r="B50" s="60" t="s">
        <v>48</v>
      </c>
      <c r="C50" s="95"/>
      <c r="D50" s="96"/>
      <c r="E50" s="97"/>
      <c r="F50" s="98"/>
      <c r="G50" s="98"/>
      <c r="H50" s="98">
        <v>0</v>
      </c>
      <c r="I50" s="98"/>
      <c r="J50" s="99">
        <v>0</v>
      </c>
      <c r="K50" s="100">
        <f t="shared" si="1"/>
        <v>0</v>
      </c>
      <c r="L50" s="15"/>
    </row>
    <row r="51" spans="2:12" s="6" customFormat="1" ht="20.25" customHeight="1">
      <c r="B51" s="91" t="s">
        <v>49</v>
      </c>
      <c r="C51" s="92">
        <f>+C59+C56+C55+C53+C52</f>
        <v>5146617</v>
      </c>
      <c r="D51" s="93">
        <f>+D59+D56+D55+D53+D52</f>
        <v>147000</v>
      </c>
      <c r="E51" s="93">
        <f t="shared" ref="E51:J51" si="7">+E59+E56+E55+E53+E52</f>
        <v>0</v>
      </c>
      <c r="F51" s="93">
        <f t="shared" si="7"/>
        <v>0</v>
      </c>
      <c r="G51" s="93">
        <f t="shared" si="7"/>
        <v>0</v>
      </c>
      <c r="H51" s="93">
        <f t="shared" si="7"/>
        <v>127788.97</v>
      </c>
      <c r="I51" s="93">
        <f t="shared" si="7"/>
        <v>0</v>
      </c>
      <c r="J51" s="93">
        <f t="shared" si="7"/>
        <v>0</v>
      </c>
      <c r="K51" s="94">
        <f t="shared" si="1"/>
        <v>127788.97</v>
      </c>
      <c r="L51" s="43"/>
    </row>
    <row r="52" spans="2:12" s="9" customFormat="1" ht="20.25" customHeight="1">
      <c r="B52" s="59" t="s">
        <v>50</v>
      </c>
      <c r="C52" s="70">
        <v>2850000</v>
      </c>
      <c r="D52" s="18">
        <v>377000</v>
      </c>
      <c r="E52" s="7"/>
      <c r="F52" s="8"/>
      <c r="G52" s="8"/>
      <c r="H52" s="8">
        <v>109704.97</v>
      </c>
      <c r="I52" s="8"/>
      <c r="J52" s="55">
        <v>0</v>
      </c>
      <c r="K52" s="34">
        <f t="shared" si="1"/>
        <v>109704.97</v>
      </c>
      <c r="L52" s="15"/>
    </row>
    <row r="53" spans="2:12" s="9" customFormat="1" ht="20.25" customHeight="1">
      <c r="B53" s="59" t="s">
        <v>51</v>
      </c>
      <c r="C53" s="70">
        <v>100000</v>
      </c>
      <c r="D53" s="18">
        <v>-50000</v>
      </c>
      <c r="E53" s="7"/>
      <c r="F53" s="8"/>
      <c r="G53" s="8"/>
      <c r="H53" s="8">
        <v>0</v>
      </c>
      <c r="I53" s="8"/>
      <c r="J53" s="55">
        <v>0</v>
      </c>
      <c r="K53" s="34">
        <f t="shared" si="1"/>
        <v>0</v>
      </c>
      <c r="L53" s="15"/>
    </row>
    <row r="54" spans="2:12" s="9" customFormat="1" ht="20.25" customHeight="1">
      <c r="B54" s="59" t="s">
        <v>52</v>
      </c>
      <c r="C54" s="72" t="s">
        <v>85</v>
      </c>
      <c r="D54" s="18"/>
      <c r="E54" s="7"/>
      <c r="F54" s="8"/>
      <c r="G54" s="8"/>
      <c r="H54" s="8">
        <v>0</v>
      </c>
      <c r="I54" s="8"/>
      <c r="J54" s="55">
        <v>0</v>
      </c>
      <c r="K54" s="34">
        <f t="shared" si="1"/>
        <v>0</v>
      </c>
      <c r="L54" s="15"/>
    </row>
    <row r="55" spans="2:12" s="9" customFormat="1" ht="20.25" customHeight="1">
      <c r="B55" s="59" t="s">
        <v>53</v>
      </c>
      <c r="C55" s="70">
        <v>1286617</v>
      </c>
      <c r="D55" s="18">
        <v>-50000</v>
      </c>
      <c r="E55" s="7"/>
      <c r="F55" s="8"/>
      <c r="G55" s="8"/>
      <c r="H55" s="8">
        <v>12852</v>
      </c>
      <c r="I55" s="8"/>
      <c r="J55" s="55">
        <v>0</v>
      </c>
      <c r="K55" s="34">
        <f t="shared" si="1"/>
        <v>12852</v>
      </c>
      <c r="L55" s="15"/>
    </row>
    <row r="56" spans="2:12" s="9" customFormat="1" ht="20.25" customHeight="1">
      <c r="B56" s="59" t="s">
        <v>54</v>
      </c>
      <c r="C56" s="70">
        <v>410000</v>
      </c>
      <c r="D56" s="18">
        <v>370000</v>
      </c>
      <c r="E56" s="7"/>
      <c r="F56" s="8"/>
      <c r="G56" s="8"/>
      <c r="H56" s="8">
        <v>5232</v>
      </c>
      <c r="I56" s="8"/>
      <c r="J56" s="55">
        <v>0</v>
      </c>
      <c r="K56" s="34">
        <f t="shared" si="1"/>
        <v>5232</v>
      </c>
      <c r="L56" s="15"/>
    </row>
    <row r="57" spans="2:12" s="9" customFormat="1" ht="20.25" customHeight="1">
      <c r="B57" s="59" t="s">
        <v>55</v>
      </c>
      <c r="C57" s="71"/>
      <c r="D57" s="18"/>
      <c r="E57" s="7"/>
      <c r="F57" s="8"/>
      <c r="G57" s="8"/>
      <c r="H57" s="8">
        <v>0</v>
      </c>
      <c r="I57" s="8"/>
      <c r="J57" s="55">
        <v>0</v>
      </c>
      <c r="K57" s="34">
        <f t="shared" si="1"/>
        <v>0</v>
      </c>
      <c r="L57" s="15"/>
    </row>
    <row r="58" spans="2:12" s="9" customFormat="1" ht="20.25" customHeight="1">
      <c r="B58" s="59" t="s">
        <v>97</v>
      </c>
      <c r="C58" s="72"/>
      <c r="D58" s="18"/>
      <c r="E58" s="7"/>
      <c r="F58" s="8"/>
      <c r="G58" s="8"/>
      <c r="H58" s="8">
        <v>0</v>
      </c>
      <c r="I58" s="8"/>
      <c r="J58" s="55">
        <v>0</v>
      </c>
      <c r="K58" s="34">
        <f t="shared" si="1"/>
        <v>0</v>
      </c>
      <c r="L58" s="15"/>
    </row>
    <row r="59" spans="2:12" s="9" customFormat="1" ht="20.25" customHeight="1">
      <c r="B59" s="59" t="s">
        <v>56</v>
      </c>
      <c r="C59" s="70">
        <v>500000</v>
      </c>
      <c r="D59" s="18">
        <v>-500000</v>
      </c>
      <c r="E59" s="7"/>
      <c r="F59" s="8"/>
      <c r="G59" s="8"/>
      <c r="H59" s="8">
        <v>0</v>
      </c>
      <c r="I59" s="8"/>
      <c r="J59" s="55">
        <v>0</v>
      </c>
      <c r="K59" s="34">
        <f t="shared" si="1"/>
        <v>0</v>
      </c>
      <c r="L59" s="15"/>
    </row>
    <row r="60" spans="2:12" s="9" customFormat="1" ht="20.25" customHeight="1">
      <c r="B60" s="59" t="s">
        <v>57</v>
      </c>
      <c r="C60" s="73"/>
      <c r="D60" s="18"/>
      <c r="E60" s="7"/>
      <c r="F60" s="8"/>
      <c r="G60" s="8"/>
      <c r="H60" s="8">
        <v>0</v>
      </c>
      <c r="I60" s="8"/>
      <c r="J60" s="55">
        <v>0</v>
      </c>
      <c r="K60" s="34">
        <f t="shared" si="1"/>
        <v>0</v>
      </c>
      <c r="L60" s="15"/>
    </row>
    <row r="61" spans="2:12" s="6" customFormat="1" ht="20.25" customHeight="1">
      <c r="B61" s="58" t="s">
        <v>58</v>
      </c>
      <c r="C61" s="74">
        <f>+C62+C63+C64+C65</f>
        <v>0</v>
      </c>
      <c r="D61" s="35">
        <f t="shared" ref="D61:H61" si="8">+D62+D63+D64+D65</f>
        <v>0</v>
      </c>
      <c r="E61" s="35">
        <f t="shared" si="8"/>
        <v>0</v>
      </c>
      <c r="F61" s="35">
        <f t="shared" si="8"/>
        <v>0</v>
      </c>
      <c r="G61" s="35">
        <f t="shared" si="8"/>
        <v>0</v>
      </c>
      <c r="H61" s="35">
        <f t="shared" si="8"/>
        <v>0</v>
      </c>
      <c r="I61" s="35"/>
      <c r="J61" s="55">
        <v>0</v>
      </c>
      <c r="K61" s="34">
        <f t="shared" si="1"/>
        <v>0</v>
      </c>
      <c r="L61" s="43"/>
    </row>
    <row r="62" spans="2:12" s="9" customFormat="1" ht="20.25" customHeight="1">
      <c r="B62" s="59" t="s">
        <v>59</v>
      </c>
      <c r="C62" s="72"/>
      <c r="D62" s="18"/>
      <c r="E62" s="7"/>
      <c r="F62" s="8"/>
      <c r="G62" s="8"/>
      <c r="H62" s="8">
        <v>0</v>
      </c>
      <c r="I62" s="8"/>
      <c r="J62" s="55">
        <v>0</v>
      </c>
      <c r="K62" s="34">
        <f t="shared" si="1"/>
        <v>0</v>
      </c>
      <c r="L62" s="15"/>
    </row>
    <row r="63" spans="2:12" s="9" customFormat="1" ht="20.25" customHeight="1">
      <c r="B63" s="59" t="s">
        <v>60</v>
      </c>
      <c r="C63" s="72"/>
      <c r="D63" s="18"/>
      <c r="E63" s="7"/>
      <c r="F63" s="8"/>
      <c r="G63" s="8"/>
      <c r="H63" s="8">
        <v>0</v>
      </c>
      <c r="I63" s="8"/>
      <c r="J63" s="55">
        <v>0</v>
      </c>
      <c r="K63" s="34">
        <f t="shared" si="1"/>
        <v>0</v>
      </c>
      <c r="L63" s="15"/>
    </row>
    <row r="64" spans="2:12" s="9" customFormat="1" ht="20.25" customHeight="1">
      <c r="B64" s="59" t="s">
        <v>61</v>
      </c>
      <c r="C64" s="72"/>
      <c r="D64" s="18"/>
      <c r="E64" s="7"/>
      <c r="F64" s="8"/>
      <c r="G64" s="8"/>
      <c r="H64" s="8">
        <v>0</v>
      </c>
      <c r="I64" s="8"/>
      <c r="J64" s="55">
        <v>0</v>
      </c>
      <c r="K64" s="34">
        <f t="shared" si="1"/>
        <v>0</v>
      </c>
      <c r="L64" s="15"/>
    </row>
    <row r="65" spans="2:12" s="9" customFormat="1" ht="24.75" customHeight="1">
      <c r="B65" s="59" t="s">
        <v>62</v>
      </c>
      <c r="C65" s="72"/>
      <c r="D65" s="18"/>
      <c r="E65" s="7"/>
      <c r="F65" s="8"/>
      <c r="G65" s="8"/>
      <c r="H65" s="8">
        <v>0</v>
      </c>
      <c r="I65" s="8"/>
      <c r="J65" s="55">
        <v>0</v>
      </c>
      <c r="K65" s="34">
        <f t="shared" si="1"/>
        <v>0</v>
      </c>
      <c r="L65" s="15"/>
    </row>
    <row r="66" spans="2:12" s="6" customFormat="1" ht="20.25" customHeight="1">
      <c r="B66" s="58" t="s">
        <v>98</v>
      </c>
      <c r="C66" s="74">
        <f>+C67+C68</f>
        <v>0</v>
      </c>
      <c r="D66" s="35">
        <f t="shared" ref="D66:F66" si="9">+D67+D68</f>
        <v>0</v>
      </c>
      <c r="E66" s="35">
        <f t="shared" si="9"/>
        <v>0</v>
      </c>
      <c r="F66" s="35">
        <f t="shared" si="9"/>
        <v>0</v>
      </c>
      <c r="G66" s="24">
        <v>0</v>
      </c>
      <c r="H66" s="24">
        <v>0</v>
      </c>
      <c r="I66" s="24"/>
      <c r="J66" s="55">
        <v>0</v>
      </c>
      <c r="K66" s="34">
        <f t="shared" si="1"/>
        <v>0</v>
      </c>
      <c r="L66" s="43"/>
    </row>
    <row r="67" spans="2:12" s="9" customFormat="1" ht="20.25" customHeight="1">
      <c r="B67" s="59" t="s">
        <v>63</v>
      </c>
      <c r="C67" s="72"/>
      <c r="D67" s="18"/>
      <c r="E67" s="7"/>
      <c r="F67" s="8"/>
      <c r="G67" s="8"/>
      <c r="H67" s="8">
        <v>0</v>
      </c>
      <c r="I67" s="8"/>
      <c r="J67" s="55">
        <v>0</v>
      </c>
      <c r="K67" s="34">
        <f t="shared" si="1"/>
        <v>0</v>
      </c>
      <c r="L67" s="15"/>
    </row>
    <row r="68" spans="2:12" s="9" customFormat="1" ht="20.25" customHeight="1">
      <c r="B68" s="59" t="s">
        <v>64</v>
      </c>
      <c r="C68" s="72"/>
      <c r="D68" s="18"/>
      <c r="E68" s="7"/>
      <c r="F68" s="8"/>
      <c r="G68" s="8"/>
      <c r="H68" s="8">
        <v>0</v>
      </c>
      <c r="I68" s="8"/>
      <c r="J68" s="55">
        <v>0</v>
      </c>
      <c r="K68" s="34">
        <f t="shared" si="1"/>
        <v>0</v>
      </c>
      <c r="L68" s="15"/>
    </row>
    <row r="69" spans="2:12" s="9" customFormat="1" ht="20.25" customHeight="1">
      <c r="B69" s="58" t="s">
        <v>65</v>
      </c>
      <c r="C69" s="74">
        <f>+C70+C71+C72</f>
        <v>0</v>
      </c>
      <c r="D69" s="35">
        <f t="shared" ref="D69:F69" si="10">+D70+D71+D72</f>
        <v>0</v>
      </c>
      <c r="E69" s="35">
        <f t="shared" si="10"/>
        <v>0</v>
      </c>
      <c r="F69" s="35">
        <f t="shared" si="10"/>
        <v>0</v>
      </c>
      <c r="G69" s="24">
        <v>0</v>
      </c>
      <c r="H69" s="24">
        <v>0</v>
      </c>
      <c r="I69" s="24"/>
      <c r="J69" s="55">
        <v>0</v>
      </c>
      <c r="K69" s="34">
        <f t="shared" si="1"/>
        <v>0</v>
      </c>
      <c r="L69" s="15"/>
    </row>
    <row r="70" spans="2:12" s="9" customFormat="1" ht="20.25" customHeight="1">
      <c r="B70" s="59" t="s">
        <v>66</v>
      </c>
      <c r="C70" s="72"/>
      <c r="D70" s="18"/>
      <c r="E70" s="7"/>
      <c r="F70" s="8"/>
      <c r="G70" s="8"/>
      <c r="H70" s="8">
        <v>0</v>
      </c>
      <c r="I70" s="8"/>
      <c r="J70" s="55">
        <v>0</v>
      </c>
      <c r="K70" s="34">
        <f t="shared" si="1"/>
        <v>0</v>
      </c>
      <c r="L70" s="15"/>
    </row>
    <row r="71" spans="2:12" s="9" customFormat="1" ht="20.25" customHeight="1">
      <c r="B71" s="59" t="s">
        <v>99</v>
      </c>
      <c r="C71" s="72"/>
      <c r="D71" s="18"/>
      <c r="E71" s="7"/>
      <c r="F71" s="8"/>
      <c r="G71" s="8"/>
      <c r="H71" s="8">
        <v>0</v>
      </c>
      <c r="I71" s="8"/>
      <c r="J71" s="55">
        <v>0</v>
      </c>
      <c r="K71" s="34">
        <f t="shared" si="1"/>
        <v>0</v>
      </c>
      <c r="L71" s="15"/>
    </row>
    <row r="72" spans="2:12" s="9" customFormat="1" ht="20.25" customHeight="1">
      <c r="B72" s="59" t="s">
        <v>67</v>
      </c>
      <c r="C72" s="72"/>
      <c r="D72" s="18"/>
      <c r="E72" s="7"/>
      <c r="F72" s="8"/>
      <c r="G72" s="8"/>
      <c r="H72" s="8">
        <v>0</v>
      </c>
      <c r="I72" s="8"/>
      <c r="J72" s="55">
        <v>0</v>
      </c>
      <c r="K72" s="34">
        <f t="shared" si="1"/>
        <v>0</v>
      </c>
      <c r="L72" s="15"/>
    </row>
    <row r="73" spans="2:12" s="6" customFormat="1" ht="20.25" customHeight="1">
      <c r="B73" s="58" t="s">
        <v>68</v>
      </c>
      <c r="C73" s="75">
        <f>+C9+C15+C25+C35+C51</f>
        <v>300247582</v>
      </c>
      <c r="D73" s="31">
        <f>+D9+D15+D25+D35+D51</f>
        <v>10189426.699999999</v>
      </c>
      <c r="E73" s="31">
        <f t="shared" ref="E73:I73" si="11">+E9+E15+E25+E35+E51</f>
        <v>898502.52</v>
      </c>
      <c r="F73" s="31">
        <f t="shared" si="11"/>
        <v>31745199.490000002</v>
      </c>
      <c r="G73" s="31">
        <f t="shared" si="11"/>
        <v>22864897.489999995</v>
      </c>
      <c r="H73" s="31">
        <f t="shared" si="11"/>
        <v>17469805.219999999</v>
      </c>
      <c r="I73" s="31">
        <f t="shared" si="11"/>
        <v>20429534.119999994</v>
      </c>
      <c r="J73" s="31">
        <f>+J9+J15+J25+J35+J51</f>
        <v>24901910.270000018</v>
      </c>
      <c r="K73" s="29">
        <f>+E73+F73+G73+H73+I73+J73</f>
        <v>118309849.11000001</v>
      </c>
      <c r="L73" s="43"/>
    </row>
    <row r="74" spans="2:12" s="9" customFormat="1" ht="20.25" customHeight="1">
      <c r="B74" s="59"/>
      <c r="C74" s="72"/>
      <c r="D74" s="18"/>
      <c r="E74" s="13"/>
      <c r="F74" s="8"/>
      <c r="G74" s="8"/>
      <c r="H74" s="8">
        <v>0</v>
      </c>
      <c r="I74" s="8"/>
      <c r="J74" s="55">
        <v>0</v>
      </c>
      <c r="K74" s="34">
        <f t="shared" si="1"/>
        <v>0</v>
      </c>
      <c r="L74" s="15"/>
    </row>
    <row r="75" spans="2:12" s="9" customFormat="1" ht="20.25" customHeight="1">
      <c r="B75" s="58" t="s">
        <v>69</v>
      </c>
      <c r="C75" s="72"/>
      <c r="D75" s="27"/>
      <c r="E75" s="5"/>
      <c r="F75" s="8"/>
      <c r="G75" s="8"/>
      <c r="H75" s="8">
        <v>0</v>
      </c>
      <c r="I75" s="8"/>
      <c r="J75" s="55">
        <v>0</v>
      </c>
      <c r="K75" s="34">
        <f t="shared" ref="K75:K86" si="12">+E75+F75+G75+H75+I75+J75</f>
        <v>0</v>
      </c>
      <c r="L75" s="15"/>
    </row>
    <row r="76" spans="2:12" s="9" customFormat="1" ht="20.25" customHeight="1">
      <c r="B76" s="58" t="s">
        <v>70</v>
      </c>
      <c r="C76" s="74">
        <f>+C77+C78</f>
        <v>0</v>
      </c>
      <c r="D76" s="35">
        <f t="shared" ref="D76:F76" si="13">+D77+D78</f>
        <v>0</v>
      </c>
      <c r="E76" s="35">
        <f t="shared" si="13"/>
        <v>0</v>
      </c>
      <c r="F76" s="35">
        <f t="shared" si="13"/>
        <v>0</v>
      </c>
      <c r="G76" s="24">
        <v>0</v>
      </c>
      <c r="H76" s="24">
        <v>0</v>
      </c>
      <c r="I76" s="24"/>
      <c r="J76" s="55">
        <v>0</v>
      </c>
      <c r="K76" s="34">
        <f t="shared" si="12"/>
        <v>0</v>
      </c>
      <c r="L76" s="15"/>
    </row>
    <row r="77" spans="2:12" s="9" customFormat="1" ht="20.25" customHeight="1">
      <c r="B77" s="59" t="s">
        <v>71</v>
      </c>
      <c r="C77" s="72"/>
      <c r="D77" s="27"/>
      <c r="E77" s="7">
        <v>0</v>
      </c>
      <c r="F77" s="8"/>
      <c r="G77" s="8"/>
      <c r="H77" s="8">
        <v>0</v>
      </c>
      <c r="I77" s="8"/>
      <c r="J77" s="55">
        <v>0</v>
      </c>
      <c r="K77" s="34">
        <f t="shared" si="12"/>
        <v>0</v>
      </c>
      <c r="L77" s="15"/>
    </row>
    <row r="78" spans="2:12" s="9" customFormat="1" ht="20.25" customHeight="1">
      <c r="B78" s="59" t="s">
        <v>72</v>
      </c>
      <c r="C78" s="72"/>
      <c r="D78" s="27"/>
      <c r="E78" s="7">
        <v>0</v>
      </c>
      <c r="F78" s="8"/>
      <c r="G78" s="8"/>
      <c r="H78" s="8">
        <v>0</v>
      </c>
      <c r="I78" s="8"/>
      <c r="J78" s="55">
        <v>0</v>
      </c>
      <c r="K78" s="34">
        <f t="shared" si="12"/>
        <v>0</v>
      </c>
      <c r="L78" s="15"/>
    </row>
    <row r="79" spans="2:12" s="9" customFormat="1" ht="20.25" customHeight="1">
      <c r="B79" s="58" t="s">
        <v>73</v>
      </c>
      <c r="C79" s="74">
        <f>+C80+C81</f>
        <v>0</v>
      </c>
      <c r="D79" s="35">
        <f t="shared" ref="D79:F79" si="14">+D80+D81</f>
        <v>0</v>
      </c>
      <c r="E79" s="35">
        <f t="shared" si="14"/>
        <v>0</v>
      </c>
      <c r="F79" s="35">
        <f t="shared" si="14"/>
        <v>0</v>
      </c>
      <c r="G79" s="24">
        <v>0</v>
      </c>
      <c r="H79" s="24">
        <v>0</v>
      </c>
      <c r="I79" s="24"/>
      <c r="J79" s="55">
        <v>0</v>
      </c>
      <c r="K79" s="34">
        <f t="shared" si="12"/>
        <v>0</v>
      </c>
      <c r="L79" s="15"/>
    </row>
    <row r="80" spans="2:12" s="9" customFormat="1" ht="20.25" customHeight="1">
      <c r="B80" s="59" t="s">
        <v>74</v>
      </c>
      <c r="C80" s="72"/>
      <c r="D80" s="27"/>
      <c r="E80" s="7">
        <v>0</v>
      </c>
      <c r="F80" s="8"/>
      <c r="G80" s="8"/>
      <c r="H80" s="8">
        <v>0</v>
      </c>
      <c r="I80" s="8"/>
      <c r="J80" s="55">
        <v>0</v>
      </c>
      <c r="K80" s="34">
        <f t="shared" si="12"/>
        <v>0</v>
      </c>
      <c r="L80" s="15"/>
    </row>
    <row r="81" spans="2:14" s="9" customFormat="1" ht="20.25" customHeight="1">
      <c r="B81" s="59" t="s">
        <v>75</v>
      </c>
      <c r="C81" s="72"/>
      <c r="D81" s="27"/>
      <c r="E81" s="7">
        <v>0</v>
      </c>
      <c r="F81" s="8"/>
      <c r="G81" s="8"/>
      <c r="H81" s="8">
        <v>0</v>
      </c>
      <c r="I81" s="8"/>
      <c r="J81" s="55">
        <v>0</v>
      </c>
      <c r="K81" s="34">
        <f t="shared" si="12"/>
        <v>0</v>
      </c>
      <c r="L81" s="15"/>
    </row>
    <row r="82" spans="2:14" s="9" customFormat="1" ht="20.25" customHeight="1">
      <c r="B82" s="58" t="s">
        <v>76</v>
      </c>
      <c r="C82" s="74">
        <f>+C83</f>
        <v>0</v>
      </c>
      <c r="D82" s="35">
        <f t="shared" ref="D82:F82" si="15">+D83</f>
        <v>0</v>
      </c>
      <c r="E82" s="35">
        <f t="shared" si="15"/>
        <v>0</v>
      </c>
      <c r="F82" s="35">
        <f t="shared" si="15"/>
        <v>0</v>
      </c>
      <c r="G82" s="24">
        <v>0</v>
      </c>
      <c r="H82" s="24">
        <v>0</v>
      </c>
      <c r="I82" s="24"/>
      <c r="J82" s="55">
        <v>0</v>
      </c>
      <c r="K82" s="34">
        <f t="shared" si="12"/>
        <v>0</v>
      </c>
      <c r="L82" s="15"/>
    </row>
    <row r="83" spans="2:14" s="9" customFormat="1" ht="20.25" customHeight="1">
      <c r="B83" s="59" t="s">
        <v>77</v>
      </c>
      <c r="C83" s="72"/>
      <c r="D83" s="27"/>
      <c r="E83" s="7">
        <v>0</v>
      </c>
      <c r="F83" s="8"/>
      <c r="G83" s="8"/>
      <c r="H83" s="8">
        <v>0</v>
      </c>
      <c r="I83" s="8"/>
      <c r="J83" s="55">
        <v>0</v>
      </c>
      <c r="K83" s="34">
        <f t="shared" si="12"/>
        <v>0</v>
      </c>
      <c r="L83" s="15"/>
      <c r="N83" s="15"/>
    </row>
    <row r="84" spans="2:14" s="9" customFormat="1" ht="20.25" customHeight="1">
      <c r="B84" s="58" t="s">
        <v>78</v>
      </c>
      <c r="C84" s="72"/>
      <c r="D84" s="28"/>
      <c r="E84" s="14">
        <v>0</v>
      </c>
      <c r="F84" s="8"/>
      <c r="G84" s="8"/>
      <c r="H84" s="8">
        <v>0</v>
      </c>
      <c r="I84" s="8"/>
      <c r="J84" s="55">
        <v>0</v>
      </c>
      <c r="K84" s="34">
        <f t="shared" si="12"/>
        <v>0</v>
      </c>
      <c r="L84" s="15"/>
    </row>
    <row r="85" spans="2:14" s="9" customFormat="1" ht="20.25" customHeight="1" thickBot="1">
      <c r="B85" s="61"/>
      <c r="C85" s="77"/>
      <c r="D85" s="44"/>
      <c r="E85" s="45"/>
      <c r="F85" s="45"/>
      <c r="G85" s="45"/>
      <c r="H85" s="45">
        <v>0</v>
      </c>
      <c r="I85" s="45"/>
      <c r="J85" s="78">
        <v>0</v>
      </c>
      <c r="K85" s="79">
        <f t="shared" si="12"/>
        <v>0</v>
      </c>
      <c r="L85" s="15"/>
    </row>
    <row r="86" spans="2:14" s="6" customFormat="1" ht="20.25" customHeight="1" thickBot="1">
      <c r="B86" s="76" t="s">
        <v>79</v>
      </c>
      <c r="C86" s="80">
        <f>+C73</f>
        <v>300247582</v>
      </c>
      <c r="D86" s="46">
        <f t="shared" ref="D86:J86" si="16">+D73</f>
        <v>10189426.699999999</v>
      </c>
      <c r="E86" s="46">
        <f t="shared" si="16"/>
        <v>898502.52</v>
      </c>
      <c r="F86" s="47">
        <f t="shared" si="16"/>
        <v>31745199.490000002</v>
      </c>
      <c r="G86" s="48">
        <f t="shared" si="16"/>
        <v>22864897.489999995</v>
      </c>
      <c r="H86" s="48">
        <f t="shared" si="16"/>
        <v>17469805.219999999</v>
      </c>
      <c r="I86" s="48">
        <f t="shared" si="16"/>
        <v>20429534.119999994</v>
      </c>
      <c r="J86" s="48">
        <f t="shared" si="16"/>
        <v>24901910.270000018</v>
      </c>
      <c r="K86" s="49">
        <f t="shared" si="12"/>
        <v>118309849.11000001</v>
      </c>
      <c r="L86" s="43"/>
    </row>
    <row r="87" spans="2:14" s="9" customFormat="1" ht="14.25" customHeight="1">
      <c r="B87" s="32" t="s">
        <v>80</v>
      </c>
      <c r="E87" s="15"/>
      <c r="F87" s="15"/>
      <c r="G87" s="15"/>
      <c r="H87" s="15"/>
      <c r="I87" s="15"/>
      <c r="J87"/>
      <c r="L87" s="15"/>
    </row>
    <row r="88" spans="2:14" ht="14.25" customHeight="1">
      <c r="B88" s="33" t="s">
        <v>102</v>
      </c>
      <c r="D88" s="3"/>
      <c r="E88" s="40"/>
      <c r="F88" s="16"/>
      <c r="G88" s="36"/>
      <c r="H88" s="36"/>
      <c r="I88" s="36"/>
      <c r="K88" s="16"/>
    </row>
    <row r="89" spans="2:14" ht="14.25" customHeight="1">
      <c r="B89" s="33" t="s">
        <v>103</v>
      </c>
      <c r="K89" s="81"/>
    </row>
    <row r="90" spans="2:14" ht="8.25" customHeight="1">
      <c r="B90" s="33"/>
      <c r="K90" s="39"/>
    </row>
    <row r="91" spans="2:14" s="82" customFormat="1" ht="14.25" customHeight="1">
      <c r="E91" s="83"/>
      <c r="F91" s="84"/>
      <c r="G91" s="84"/>
      <c r="H91" s="84"/>
      <c r="I91" s="84"/>
      <c r="J91" s="85"/>
      <c r="K91" s="86"/>
      <c r="L91" s="84"/>
    </row>
    <row r="92" spans="2:14" s="82" customFormat="1" ht="14.25" customHeight="1">
      <c r="B92" s="87" t="s">
        <v>90</v>
      </c>
      <c r="H92" s="104" t="s">
        <v>91</v>
      </c>
      <c r="I92" s="104"/>
      <c r="L92" s="84"/>
    </row>
    <row r="93" spans="2:14" s="90" customFormat="1" ht="14.25" customHeight="1">
      <c r="B93" s="88" t="s">
        <v>87</v>
      </c>
      <c r="H93" s="105" t="s">
        <v>89</v>
      </c>
      <c r="I93" s="105"/>
      <c r="L93" s="89"/>
    </row>
    <row r="94" spans="2:14" s="82" customFormat="1" ht="14.25" customHeight="1">
      <c r="B94" s="87" t="s">
        <v>88</v>
      </c>
      <c r="H94" s="104" t="s">
        <v>100</v>
      </c>
      <c r="I94" s="104"/>
      <c r="L94" s="84"/>
    </row>
    <row r="95" spans="2:14" s="82" customFormat="1" ht="14.25" customHeight="1">
      <c r="E95" s="84"/>
      <c r="F95" s="84"/>
      <c r="G95" s="84"/>
      <c r="H95" s="84"/>
      <c r="I95" s="84"/>
      <c r="J95" s="85"/>
      <c r="L95" s="84"/>
    </row>
    <row r="96" spans="2:14" ht="14.25" customHeight="1"/>
    <row r="97" spans="2:12" s="82" customFormat="1" ht="12" customHeight="1">
      <c r="B97" s="101"/>
      <c r="C97" s="101"/>
      <c r="D97" s="106" t="s">
        <v>92</v>
      </c>
      <c r="E97" s="106"/>
      <c r="F97" s="106"/>
      <c r="G97" s="101"/>
      <c r="H97" s="101"/>
      <c r="I97" s="101"/>
      <c r="J97" s="101"/>
      <c r="K97" s="101"/>
      <c r="L97" s="84"/>
    </row>
    <row r="98" spans="2:12" s="82" customFormat="1" ht="15.75">
      <c r="B98" s="101"/>
      <c r="C98" s="101"/>
      <c r="D98" s="106" t="s">
        <v>81</v>
      </c>
      <c r="E98" s="106"/>
      <c r="F98" s="106"/>
      <c r="G98" s="101"/>
      <c r="H98" s="101"/>
      <c r="I98" s="101"/>
      <c r="J98" s="101"/>
      <c r="K98" s="101"/>
      <c r="L98" s="84"/>
    </row>
    <row r="99" spans="2:12" s="82" customFormat="1" ht="15.75">
      <c r="B99" s="102"/>
      <c r="C99" s="102"/>
      <c r="D99" s="103" t="s">
        <v>82</v>
      </c>
      <c r="E99" s="103"/>
      <c r="F99" s="103"/>
      <c r="G99" s="102"/>
      <c r="H99" s="102"/>
      <c r="I99" s="102"/>
      <c r="J99" s="102"/>
      <c r="K99" s="102"/>
      <c r="L99" s="84"/>
    </row>
  </sheetData>
  <mergeCells count="11">
    <mergeCell ref="B1:K1"/>
    <mergeCell ref="B2:K2"/>
    <mergeCell ref="B3:K3"/>
    <mergeCell ref="B4:K4"/>
    <mergeCell ref="B5:K5"/>
    <mergeCell ref="D99:F99"/>
    <mergeCell ref="H92:I92"/>
    <mergeCell ref="H93:I93"/>
    <mergeCell ref="H94:I94"/>
    <mergeCell ref="D97:F97"/>
    <mergeCell ref="D98:F98"/>
  </mergeCells>
  <phoneticPr fontId="17" type="noConversion"/>
  <pageMargins left="1.1023622047244095" right="0.51181102362204722" top="0.74803149606299213" bottom="0.35433070866141736" header="0.31496062992125984" footer="0.31496062992125984"/>
  <pageSetup paperSize="9" scale="51" orientation="landscape" r:id="rId1"/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 - JUNIO 2022</vt:lpstr>
      <vt:lpstr>'EJECUCION ENERO - JUNIO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cp:lastPrinted>2022-07-01T18:00:33Z</cp:lastPrinted>
  <dcterms:created xsi:type="dcterms:W3CDTF">2021-11-01T15:54:56Z</dcterms:created>
  <dcterms:modified xsi:type="dcterms:W3CDTF">2022-07-06T13:31:10Z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